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3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WINDOWS\Desktop\"/>
    </mc:Choice>
  </mc:AlternateContent>
  <xr:revisionPtr revIDLastSave="0" documentId="13_ncr:1_{B4E3C2DE-81E1-4D1D-860C-FA41113C2B33}" xr6:coauthVersionLast="36" xr6:coauthVersionMax="36" xr10:uidLastSave="{00000000-0000-0000-0000-000000000000}"/>
  <bookViews>
    <workbookView xWindow="0" yWindow="0" windowWidth="25605" windowHeight="13935" tabRatio="500" xr2:uid="{00000000-000D-0000-FFFF-FFFF00000000}"/>
  </bookViews>
  <sheets>
    <sheet name="Sukanya Yojana Calculator" sheetId="2" r:id="rId1"/>
    <sheet name="Calc" sheetId="1" r:id="rId2"/>
  </sheets>
  <calcPr calcId="18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I3" i="2" l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F3" i="1"/>
  <c r="E3" i="1"/>
  <c r="G3" i="1"/>
  <c r="D4" i="1"/>
  <c r="E4" i="1"/>
  <c r="F4" i="1"/>
  <c r="G4" i="1"/>
  <c r="D5" i="1"/>
  <c r="E5" i="1"/>
  <c r="F5" i="1"/>
  <c r="G5" i="1"/>
  <c r="D6" i="1"/>
  <c r="E6" i="1"/>
  <c r="F6" i="1"/>
  <c r="G6" i="1"/>
  <c r="D7" i="1"/>
  <c r="E7" i="1"/>
  <c r="F7" i="1"/>
  <c r="G7" i="1"/>
  <c r="D8" i="1"/>
  <c r="E8" i="1"/>
  <c r="F8" i="1"/>
  <c r="G8" i="1"/>
  <c r="D9" i="1"/>
  <c r="E9" i="1"/>
  <c r="F9" i="1"/>
  <c r="G9" i="1"/>
  <c r="D10" i="1"/>
  <c r="E10" i="1"/>
  <c r="F10" i="1"/>
  <c r="G10" i="1"/>
  <c r="D11" i="1"/>
  <c r="E11" i="1"/>
  <c r="F11" i="1"/>
  <c r="G11" i="1"/>
  <c r="D12" i="1"/>
  <c r="E12" i="1"/>
  <c r="F12" i="1"/>
  <c r="G12" i="1"/>
  <c r="D13" i="1"/>
  <c r="E13" i="1"/>
  <c r="F13" i="1"/>
  <c r="G13" i="1"/>
  <c r="D14" i="1"/>
  <c r="E14" i="1"/>
  <c r="F14" i="1"/>
  <c r="G14" i="1"/>
  <c r="D15" i="1"/>
  <c r="E15" i="1"/>
  <c r="F15" i="1"/>
  <c r="G15" i="1"/>
  <c r="H16" i="1"/>
  <c r="C18" i="1"/>
  <c r="C19" i="1"/>
  <c r="C20" i="1"/>
  <c r="C21" i="1"/>
  <c r="D16" i="1"/>
  <c r="E16" i="1"/>
  <c r="F16" i="1"/>
  <c r="G16" i="1"/>
  <c r="D17" i="1"/>
  <c r="E17" i="1"/>
  <c r="F17" i="1"/>
  <c r="G17" i="1"/>
  <c r="D18" i="1"/>
  <c r="F18" i="1"/>
  <c r="G18" i="1"/>
  <c r="D19" i="1"/>
  <c r="F19" i="1"/>
  <c r="G19" i="1"/>
  <c r="H20" i="1"/>
  <c r="H12" i="1"/>
  <c r="C22" i="1"/>
  <c r="D20" i="1"/>
  <c r="F20" i="1"/>
  <c r="G20" i="1"/>
  <c r="H21" i="1"/>
  <c r="H19" i="1"/>
  <c r="M7" i="2"/>
  <c r="C23" i="1"/>
  <c r="D21" i="1"/>
  <c r="F21" i="1"/>
  <c r="G21" i="1"/>
  <c r="D22" i="1"/>
  <c r="F22" i="1"/>
  <c r="G22" i="1"/>
  <c r="D23" i="1"/>
  <c r="F23" i="1"/>
  <c r="G23" i="1"/>
  <c r="M5" i="2"/>
  <c r="M3" i="2"/>
  <c r="H15" i="1"/>
  <c r="H14" i="1"/>
  <c r="H13" i="1"/>
  <c r="H11" i="1"/>
  <c r="H10" i="1"/>
  <c r="H9" i="1"/>
  <c r="H8" i="1"/>
  <c r="H7" i="1"/>
  <c r="H6" i="1"/>
  <c r="H5" i="1"/>
  <c r="H4" i="1"/>
  <c r="H3" i="1"/>
  <c r="H23" i="1"/>
  <c r="H22" i="1"/>
  <c r="H18" i="1"/>
  <c r="H17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AL67" i="2"/>
  <c r="AI4" i="2"/>
  <c r="AI5" i="2"/>
  <c r="AI6" i="2"/>
  <c r="AI7" i="2"/>
  <c r="AI8" i="2"/>
  <c r="AI9" i="2"/>
  <c r="AI10" i="2"/>
  <c r="AI11" i="2"/>
  <c r="AI12" i="2"/>
  <c r="AI13" i="2"/>
  <c r="AI14" i="2"/>
  <c r="AI15" i="2"/>
  <c r="AI16" i="2"/>
  <c r="AI17" i="2"/>
  <c r="AI18" i="2"/>
  <c r="AI19" i="2"/>
  <c r="AI20" i="2"/>
  <c r="AI21" i="2"/>
  <c r="AI22" i="2"/>
  <c r="AI23" i="2"/>
  <c r="AI24" i="2"/>
  <c r="AI25" i="2"/>
  <c r="AI26" i="2"/>
  <c r="AI27" i="2"/>
  <c r="AI28" i="2"/>
  <c r="AI29" i="2"/>
  <c r="AI30" i="2"/>
  <c r="AI31" i="2"/>
  <c r="AI32" i="2"/>
  <c r="AI33" i="2"/>
  <c r="AI34" i="2"/>
  <c r="AI35" i="2"/>
  <c r="AI36" i="2"/>
  <c r="AI37" i="2"/>
  <c r="AI38" i="2"/>
  <c r="AI39" i="2"/>
  <c r="AI40" i="2"/>
  <c r="AI41" i="2"/>
  <c r="AI42" i="2"/>
  <c r="AI43" i="2"/>
  <c r="AI44" i="2"/>
  <c r="AI45" i="2"/>
  <c r="AI46" i="2"/>
  <c r="AI47" i="2"/>
  <c r="AI48" i="2"/>
  <c r="AI49" i="2"/>
  <c r="AI50" i="2"/>
  <c r="AI51" i="2"/>
  <c r="AI52" i="2"/>
  <c r="AI53" i="2"/>
  <c r="AI54" i="2"/>
  <c r="AI55" i="2"/>
  <c r="AI56" i="2"/>
  <c r="AI57" i="2"/>
  <c r="AI58" i="2"/>
  <c r="AI59" i="2"/>
  <c r="AI60" i="2"/>
  <c r="AI61" i="2"/>
  <c r="AI62" i="2"/>
  <c r="AI63" i="2"/>
  <c r="AI64" i="2"/>
  <c r="AI65" i="2"/>
  <c r="AI66" i="2"/>
  <c r="AI67" i="2"/>
  <c r="AJ67" i="2"/>
  <c r="AK67" i="2"/>
  <c r="AL66" i="2"/>
  <c r="AJ66" i="2"/>
  <c r="AK66" i="2"/>
  <c r="AL65" i="2"/>
  <c r="AJ65" i="2"/>
  <c r="AK65" i="2"/>
  <c r="AL64" i="2"/>
  <c r="AJ64" i="2"/>
  <c r="AK64" i="2"/>
  <c r="AL63" i="2"/>
  <c r="AJ63" i="2"/>
  <c r="AK63" i="2"/>
  <c r="AL62" i="2"/>
  <c r="AJ62" i="2"/>
  <c r="AK62" i="2"/>
  <c r="AL61" i="2"/>
  <c r="AJ61" i="2"/>
  <c r="AK61" i="2"/>
  <c r="AL60" i="2"/>
  <c r="AJ60" i="2"/>
  <c r="AK60" i="2"/>
  <c r="AL59" i="2"/>
  <c r="AJ59" i="2"/>
  <c r="AK59" i="2"/>
  <c r="AL58" i="2"/>
  <c r="AJ58" i="2"/>
  <c r="AK58" i="2"/>
  <c r="AL57" i="2"/>
  <c r="AJ57" i="2"/>
  <c r="AK57" i="2"/>
  <c r="AL56" i="2"/>
  <c r="AJ56" i="2"/>
  <c r="AK56" i="2"/>
  <c r="AL55" i="2"/>
  <c r="AJ55" i="2"/>
  <c r="AK55" i="2"/>
  <c r="AL54" i="2"/>
  <c r="AJ54" i="2"/>
  <c r="AK54" i="2"/>
  <c r="AL53" i="2"/>
  <c r="AJ53" i="2"/>
  <c r="AK53" i="2"/>
  <c r="AL52" i="2"/>
  <c r="AJ52" i="2"/>
  <c r="AK52" i="2"/>
  <c r="AL51" i="2"/>
  <c r="AJ51" i="2"/>
  <c r="AK51" i="2"/>
  <c r="AL50" i="2"/>
  <c r="AJ50" i="2"/>
  <c r="AK50" i="2"/>
  <c r="AL49" i="2"/>
  <c r="AJ49" i="2"/>
  <c r="AK49" i="2"/>
  <c r="AL48" i="2"/>
  <c r="AJ48" i="2"/>
  <c r="AK48" i="2"/>
  <c r="AL47" i="2"/>
  <c r="AJ47" i="2"/>
  <c r="AK47" i="2"/>
  <c r="AL46" i="2"/>
  <c r="AJ46" i="2"/>
  <c r="AK46" i="2"/>
  <c r="AL45" i="2"/>
  <c r="AJ45" i="2"/>
  <c r="AK45" i="2"/>
  <c r="AL44" i="2"/>
  <c r="AJ44" i="2"/>
  <c r="AK44" i="2"/>
  <c r="AL43" i="2"/>
  <c r="AJ43" i="2"/>
  <c r="AK43" i="2"/>
  <c r="AL42" i="2"/>
  <c r="AJ42" i="2"/>
  <c r="AK42" i="2"/>
  <c r="AL41" i="2"/>
  <c r="AJ41" i="2"/>
  <c r="AK41" i="2"/>
  <c r="AL40" i="2"/>
  <c r="AJ40" i="2"/>
  <c r="AK40" i="2"/>
  <c r="AL39" i="2"/>
  <c r="AJ39" i="2"/>
  <c r="AK39" i="2"/>
  <c r="AL38" i="2"/>
  <c r="AJ38" i="2"/>
  <c r="AK38" i="2"/>
  <c r="AL37" i="2"/>
  <c r="AJ37" i="2"/>
  <c r="AK37" i="2"/>
  <c r="AL36" i="2"/>
  <c r="AJ36" i="2"/>
  <c r="AK36" i="2"/>
  <c r="AL35" i="2"/>
  <c r="AL34" i="2"/>
  <c r="AL33" i="2"/>
  <c r="AL32" i="2"/>
  <c r="AL31" i="2"/>
  <c r="AL30" i="2"/>
  <c r="AL29" i="2"/>
  <c r="AL28" i="2"/>
  <c r="AL27" i="2"/>
  <c r="AL26" i="2"/>
  <c r="AL25" i="2"/>
  <c r="AL24" i="2"/>
  <c r="AL23" i="2"/>
  <c r="AL22" i="2"/>
  <c r="AL21" i="2"/>
  <c r="AL20" i="2"/>
  <c r="AL19" i="2"/>
  <c r="AL18" i="2"/>
  <c r="AL17" i="2"/>
  <c r="AL16" i="2"/>
  <c r="AL15" i="2"/>
  <c r="AJ35" i="2"/>
  <c r="AK35" i="2"/>
  <c r="AL14" i="2"/>
  <c r="AJ34" i="2"/>
  <c r="AK34" i="2"/>
  <c r="AL13" i="2"/>
  <c r="AJ33" i="2"/>
  <c r="AK33" i="2"/>
  <c r="AL12" i="2"/>
  <c r="AJ32" i="2"/>
  <c r="AK32" i="2"/>
  <c r="AL11" i="2"/>
  <c r="AJ31" i="2"/>
  <c r="AK31" i="2"/>
  <c r="AL10" i="2"/>
  <c r="AJ30" i="2"/>
  <c r="AK30" i="2"/>
  <c r="AL9" i="2"/>
  <c r="AJ29" i="2"/>
  <c r="AK29" i="2"/>
  <c r="AL8" i="2"/>
  <c r="AJ28" i="2"/>
  <c r="AK28" i="2"/>
  <c r="AL7" i="2"/>
  <c r="AJ27" i="2"/>
  <c r="AK27" i="2"/>
  <c r="AL6" i="2"/>
  <c r="AJ26" i="2"/>
  <c r="AK26" i="2"/>
  <c r="AL5" i="2"/>
  <c r="AJ25" i="2"/>
  <c r="AK25" i="2"/>
  <c r="AL4" i="2"/>
  <c r="AJ24" i="2"/>
  <c r="AK24" i="2"/>
  <c r="AL3" i="2"/>
  <c r="AJ23" i="2"/>
  <c r="AK23" i="2"/>
  <c r="AJ22" i="2"/>
  <c r="AK22" i="2"/>
  <c r="AJ21" i="2"/>
  <c r="AK21" i="2"/>
  <c r="AJ20" i="2"/>
  <c r="AK20" i="2"/>
  <c r="AJ19" i="2"/>
  <c r="AK19" i="2"/>
  <c r="AJ18" i="2"/>
  <c r="AK18" i="2"/>
  <c r="AJ17" i="2"/>
  <c r="AK17" i="2"/>
  <c r="AJ16" i="2"/>
  <c r="AK16" i="2"/>
  <c r="AJ15" i="2"/>
  <c r="AK15" i="2"/>
  <c r="AJ14" i="2"/>
  <c r="AK14" i="2"/>
  <c r="AL2" i="2"/>
  <c r="AJ2" i="2"/>
  <c r="AK2" i="2"/>
  <c r="AJ3" i="2"/>
  <c r="AK3" i="2"/>
  <c r="AJ4" i="2"/>
  <c r="AK4" i="2"/>
  <c r="AJ5" i="2"/>
  <c r="AK5" i="2"/>
  <c r="AJ6" i="2"/>
  <c r="AK6" i="2"/>
  <c r="AJ7" i="2"/>
  <c r="AK7" i="2"/>
  <c r="AJ8" i="2"/>
  <c r="AK8" i="2"/>
  <c r="AJ9" i="2"/>
  <c r="AK9" i="2"/>
  <c r="AJ10" i="2"/>
  <c r="AK10" i="2"/>
  <c r="AJ11" i="2"/>
  <c r="AK11" i="2"/>
  <c r="AJ12" i="2"/>
  <c r="AK12" i="2"/>
  <c r="AJ13" i="2"/>
  <c r="AK13" i="2"/>
  <c r="G5" i="2"/>
</calcChain>
</file>

<file path=xl/sharedStrings.xml><?xml version="1.0" encoding="utf-8"?>
<sst xmlns="http://schemas.openxmlformats.org/spreadsheetml/2006/main" count="22" uniqueCount="22">
  <si>
    <t>Annual Contribution (Rs)</t>
  </si>
  <si>
    <t>Inputs</t>
  </si>
  <si>
    <t>Results</t>
  </si>
  <si>
    <t>Figures are indicative only</t>
  </si>
  <si>
    <t>Total Amount Invested</t>
  </si>
  <si>
    <r>
      <t xml:space="preserve">Simple </t>
    </r>
    <r>
      <rPr>
        <b/>
        <sz val="20"/>
        <color rgb="FFFF0000"/>
        <rFont val="Calibri"/>
        <scheme val="minor"/>
      </rPr>
      <t>Sukanya Samriddhi Yojana</t>
    </r>
    <r>
      <rPr>
        <b/>
        <sz val="20"/>
        <color theme="1"/>
        <rFont val="Calibri"/>
        <scheme val="minor"/>
      </rPr>
      <t xml:space="preserve"> Calculator</t>
    </r>
  </si>
  <si>
    <t>Age of Girl Child (should be below 10)</t>
  </si>
  <si>
    <t>Starting FY</t>
  </si>
  <si>
    <t>FY</t>
  </si>
  <si>
    <t>FY 2020-2021</t>
  </si>
  <si>
    <t>Account Maturity FY</t>
  </si>
  <si>
    <t>Opening</t>
  </si>
  <si>
    <t>Closing</t>
  </si>
  <si>
    <t>Year of Account</t>
  </si>
  <si>
    <t>Interest Rate</t>
  </si>
  <si>
    <t>50% Withdrawal Allowed</t>
  </si>
  <si>
    <r>
      <rPr>
        <b/>
        <sz val="12"/>
        <color rgb="FFFF0000"/>
        <rFont val="Calibri"/>
        <scheme val="minor"/>
      </rPr>
      <t xml:space="preserve">Maturity Amount
</t>
    </r>
    <r>
      <rPr>
        <i/>
        <sz val="12"/>
        <color theme="1"/>
        <rFont val="Calibri"/>
        <scheme val="minor"/>
      </rPr>
      <t>(after 21 years of account opening)</t>
    </r>
  </si>
  <si>
    <r>
      <rPr>
        <b/>
        <sz val="12"/>
        <color rgb="FFFF0000"/>
        <rFont val="Calibri"/>
        <scheme val="minor"/>
      </rPr>
      <t>50% Amount</t>
    </r>
    <r>
      <rPr>
        <b/>
        <sz val="12"/>
        <color theme="1"/>
        <rFont val="Calibri"/>
        <family val="2"/>
        <scheme val="minor"/>
      </rPr>
      <t xml:space="preserve"> </t>
    </r>
    <r>
      <rPr>
        <b/>
        <sz val="12"/>
        <color rgb="FFFF0000"/>
        <rFont val="Calibri"/>
        <scheme val="minor"/>
      </rPr>
      <t>at Girl's Age 18</t>
    </r>
    <r>
      <rPr>
        <b/>
        <sz val="12"/>
        <rFont val="Calibri"/>
        <scheme val="minor"/>
      </rPr>
      <t xml:space="preserve">
</t>
    </r>
    <r>
      <rPr>
        <i/>
        <sz val="12"/>
        <rFont val="Calibri"/>
        <scheme val="minor"/>
      </rPr>
      <t>(can be withdrawn for education)</t>
    </r>
  </si>
  <si>
    <t>Returns</t>
  </si>
  <si>
    <t>Annual Contribution</t>
  </si>
  <si>
    <t>Age (Girl Child)</t>
  </si>
  <si>
    <t>www.GovtJobGuru.in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</si>
</sst>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scheme val="minor"/>
    </font>
    <font>
      <i/>
      <sz val="12"/>
      <color rgb="FFFF0000"/>
      <name val="Calibri"/>
      <scheme val="minor"/>
    </font>
    <font>
      <b/>
      <sz val="20"/>
      <color theme="1"/>
      <name val="Calibri"/>
      <scheme val="minor"/>
    </font>
    <font>
      <b/>
      <i/>
      <sz val="16"/>
      <color theme="1" tint="0.499984740745262"/>
      <name val="Calibri"/>
      <scheme val="minor"/>
    </font>
    <font>
      <b/>
      <sz val="16"/>
      <color rgb="FF800000"/>
      <name val="Calibri"/>
      <scheme val="minor"/>
    </font>
    <font>
      <b/>
      <sz val="20"/>
      <color rgb="FFFF0000"/>
      <name val="Calibri"/>
      <scheme val="minor"/>
    </font>
    <font>
      <b/>
      <sz val="12"/>
      <color rgb="FFFF0000"/>
      <name val="Calibri"/>
      <scheme val="minor"/>
    </font>
    <font>
      <i/>
      <sz val="12"/>
      <color theme="1"/>
      <name val="Calibri"/>
      <scheme val="minor"/>
    </font>
    <font>
      <b/>
      <sz val="12"/>
      <name val="Calibri"/>
      <scheme val="minor"/>
    </font>
    <font>
      <i/>
      <sz val="12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64">
    <xf numFmtId="0" fontId="0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0" fillId="3" borderId="0" xfId="0" applyFill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right" vertical="top" wrapText="1"/>
    </xf>
    <xf numFmtId="164" fontId="6" fillId="3" borderId="0" xfId="1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right" vertical="center" wrapText="1"/>
    </xf>
    <xf numFmtId="0" fontId="0" fillId="2" borderId="1" xfId="0" applyFill="1" applyBorder="1" applyAlignment="1">
      <alignment horizontal="center" vertical="center" wrapText="1"/>
    </xf>
    <xf numFmtId="164" fontId="0" fillId="2" borderId="1" xfId="1" applyNumberFormat="1" applyFont="1" applyFill="1" applyBorder="1" applyAlignment="1">
      <alignment horizontal="center" vertical="center" wrapText="1"/>
    </xf>
    <xf numFmtId="164" fontId="0" fillId="0" borderId="1" xfId="1" applyNumberFormat="1" applyFont="1" applyFill="1" applyBorder="1" applyAlignment="1">
      <alignment horizontal="center" vertical="center" wrapText="1"/>
    </xf>
    <xf numFmtId="10" fontId="0" fillId="2" borderId="1" xfId="36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4" fontId="0" fillId="0" borderId="1" xfId="1" applyNumberFormat="1" applyFont="1" applyBorder="1" applyAlignment="1">
      <alignment horizontal="center" vertical="center" wrapText="1"/>
    </xf>
    <xf numFmtId="10" fontId="0" fillId="0" borderId="1" xfId="36" applyNumberFormat="1" applyFont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0" fillId="3" borderId="0" xfId="0" applyFill="1"/>
    <xf numFmtId="0" fontId="7" fillId="3" borderId="6" xfId="0" applyFont="1" applyFill="1" applyBorder="1" applyAlignment="1">
      <alignment horizontal="right" vertical="top" wrapText="1"/>
    </xf>
    <xf numFmtId="0" fontId="9" fillId="4" borderId="7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right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164" fontId="10" fillId="5" borderId="4" xfId="1" applyNumberFormat="1" applyFont="1" applyFill="1" applyBorder="1" applyAlignment="1">
      <alignment horizontal="center" vertical="center" wrapText="1"/>
    </xf>
    <xf numFmtId="164" fontId="10" fillId="5" borderId="5" xfId="1" applyNumberFormat="1" applyFont="1" applyFill="1" applyBorder="1" applyAlignment="1">
      <alignment horizontal="center" vertical="center" wrapText="1"/>
    </xf>
    <xf numFmtId="164" fontId="10" fillId="5" borderId="2" xfId="1" applyNumberFormat="1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3" fillId="3" borderId="0" xfId="163" applyFill="1" applyAlignment="1">
      <alignment horizontal="center" vertical="center" wrapText="1"/>
    </xf>
  </cellXfs>
  <cellStyles count="164">
    <cellStyle name="Comma" xfId="1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/>
    <cellStyle name="Normal" xfId="0" builtinId="0"/>
    <cellStyle name="Percent" xfId="36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govtjobguru.i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67"/>
  <sheetViews>
    <sheetView tabSelected="1" zoomScale="125" zoomScaleNormal="125" zoomScalePageLayoutView="125" workbookViewId="0">
      <selection activeCell="G9" sqref="G9"/>
    </sheetView>
  </sheetViews>
  <sheetFormatPr defaultColWidth="10.875" defaultRowHeight="15.75" x14ac:dyDescent="0.25"/>
  <cols>
    <col min="1" max="1" width="5.125" style="2" customWidth="1"/>
    <col min="2" max="2" width="20.375" style="2" customWidth="1"/>
    <col min="3" max="3" width="3.875" style="2" customWidth="1"/>
    <col min="4" max="4" width="10.125" style="2" customWidth="1"/>
    <col min="5" max="5" width="0.875" style="2" customWidth="1"/>
    <col min="6" max="6" width="33" style="1" customWidth="1"/>
    <col min="7" max="7" width="13.5" style="1" customWidth="1"/>
    <col min="8" max="8" width="4" style="1" customWidth="1"/>
    <col min="9" max="9" width="10.125" style="1" customWidth="1"/>
    <col min="10" max="10" width="0.875" style="2" customWidth="1"/>
    <col min="11" max="11" width="15" style="1" customWidth="1"/>
    <col min="12" max="12" width="16" style="1" customWidth="1"/>
    <col min="13" max="13" width="14.5" style="1" customWidth="1"/>
    <col min="14" max="28" width="14.5" style="2" customWidth="1"/>
    <col min="29" max="31" width="15.5" style="2" customWidth="1"/>
    <col min="32" max="34" width="14.125" style="2" customWidth="1"/>
    <col min="35" max="36" width="6.5" style="2" hidden="1" customWidth="1"/>
    <col min="37" max="37" width="12.375" style="2" hidden="1" customWidth="1"/>
    <col min="38" max="38" width="16.5" style="2" hidden="1" customWidth="1"/>
    <col min="39" max="45" width="14.125" style="2" customWidth="1"/>
    <col min="46" max="16384" width="10.875" style="1"/>
  </cols>
  <sheetData>
    <row r="1" spans="1:67" s="2" customFormat="1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K1" s="4" t="s">
        <v>8</v>
      </c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</row>
    <row r="2" spans="1:67" s="2" customFormat="1" ht="30.95" customHeight="1" x14ac:dyDescent="0.25">
      <c r="A2" s="4"/>
      <c r="B2" s="4"/>
      <c r="C2" s="4"/>
      <c r="D2" s="4"/>
      <c r="E2" s="4"/>
      <c r="F2" s="22"/>
      <c r="G2" s="22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>
        <v>2015</v>
      </c>
      <c r="AJ2" s="4">
        <f>AI2+1</f>
        <v>2016</v>
      </c>
      <c r="AK2" s="4" t="str">
        <f>CONCATENATE("FY ",AI2,"-",AJ2)</f>
        <v>FY 2015-2016</v>
      </c>
      <c r="AL2" s="4" t="str">
        <f>AK14</f>
        <v>FY 2027-2028</v>
      </c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</row>
    <row r="3" spans="1:67" ht="24.95" customHeight="1" x14ac:dyDescent="0.25">
      <c r="A3" s="4"/>
      <c r="B3" s="21" t="s">
        <v>5</v>
      </c>
      <c r="C3" s="4"/>
      <c r="D3" s="20" t="s">
        <v>1</v>
      </c>
      <c r="E3" s="4"/>
      <c r="F3" s="3" t="s">
        <v>6</v>
      </c>
      <c r="G3" s="9">
        <v>9</v>
      </c>
      <c r="H3" s="4"/>
      <c r="I3" s="20" t="s">
        <v>2</v>
      </c>
      <c r="J3" s="4"/>
      <c r="K3" s="27" t="s">
        <v>4</v>
      </c>
      <c r="L3" s="24"/>
      <c r="M3" s="28">
        <f>SUM(Calc!E3:E23)</f>
        <v>2250000</v>
      </c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>
        <f>AI2+1</f>
        <v>2016</v>
      </c>
      <c r="AJ3" s="4">
        <f t="shared" ref="AJ3:AJ57" si="0">AI3+1</f>
        <v>2017</v>
      </c>
      <c r="AK3" s="4" t="str">
        <f t="shared" ref="AK3:AK35" si="1">CONCATENATE("FY ",AI3,"-",AJ3)</f>
        <v>FY 2016-2017</v>
      </c>
      <c r="AL3" s="4" t="str">
        <f t="shared" ref="AL3:AL57" si="2">AK24</f>
        <v>FY 2037-2038</v>
      </c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</row>
    <row r="4" spans="1:67" ht="24.95" customHeight="1" x14ac:dyDescent="0.25">
      <c r="A4" s="4"/>
      <c r="B4" s="21"/>
      <c r="C4" s="4"/>
      <c r="D4" s="20"/>
      <c r="E4" s="4"/>
      <c r="F4" s="3" t="s">
        <v>7</v>
      </c>
      <c r="G4" s="10" t="s">
        <v>9</v>
      </c>
      <c r="H4" s="4"/>
      <c r="I4" s="20"/>
      <c r="J4" s="4"/>
      <c r="K4" s="25"/>
      <c r="L4" s="26"/>
      <c r="M4" s="29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>
        <f t="shared" ref="AI4:AI35" si="3">AI3+1</f>
        <v>2017</v>
      </c>
      <c r="AJ4" s="4">
        <f t="shared" si="0"/>
        <v>2018</v>
      </c>
      <c r="AK4" s="4" t="str">
        <f t="shared" si="1"/>
        <v>FY 2017-2018</v>
      </c>
      <c r="AL4" s="4" t="str">
        <f t="shared" si="2"/>
        <v>FY 2038-2039</v>
      </c>
      <c r="AM4" s="4"/>
      <c r="AN4" s="4"/>
      <c r="AO4" s="7"/>
      <c r="AP4" s="7"/>
      <c r="AQ4" s="7"/>
      <c r="AR4" s="7"/>
      <c r="AS4" s="7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</row>
    <row r="5" spans="1:67" s="2" customFormat="1" ht="24.95" customHeight="1" x14ac:dyDescent="0.25">
      <c r="A5" s="4"/>
      <c r="B5" s="21"/>
      <c r="C5" s="4"/>
      <c r="D5" s="20"/>
      <c r="E5" s="4"/>
      <c r="F5" s="8" t="s">
        <v>10</v>
      </c>
      <c r="G5" s="11" t="str">
        <f>VLOOKUP(G4,AK:AL,2,0)</f>
        <v>FY 2041-2042</v>
      </c>
      <c r="H5" s="4"/>
      <c r="I5" s="20"/>
      <c r="J5" s="4"/>
      <c r="K5" s="23" t="s">
        <v>16</v>
      </c>
      <c r="L5" s="24"/>
      <c r="M5" s="28">
        <f>Calc!G23</f>
        <v>6052757.7099042842</v>
      </c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>
        <f t="shared" si="3"/>
        <v>2018</v>
      </c>
      <c r="AJ5" s="4">
        <f t="shared" si="0"/>
        <v>2019</v>
      </c>
      <c r="AK5" s="4" t="str">
        <f t="shared" si="1"/>
        <v>FY 2018-2019</v>
      </c>
      <c r="AL5" s="4" t="str">
        <f t="shared" si="2"/>
        <v>FY 2039-2040</v>
      </c>
      <c r="AM5" s="4"/>
      <c r="AN5" s="4"/>
      <c r="AO5" s="7"/>
      <c r="AP5" s="7"/>
      <c r="AQ5" s="7"/>
      <c r="AR5" s="7"/>
      <c r="AS5" s="7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</row>
    <row r="6" spans="1:67" ht="24.95" customHeight="1" x14ac:dyDescent="0.25">
      <c r="A6" s="4"/>
      <c r="B6" s="21"/>
      <c r="C6" s="4"/>
      <c r="D6" s="20"/>
      <c r="E6" s="4"/>
      <c r="F6" s="3" t="s">
        <v>0</v>
      </c>
      <c r="G6" s="10">
        <v>150000</v>
      </c>
      <c r="H6" s="4"/>
      <c r="I6" s="20"/>
      <c r="J6" s="5"/>
      <c r="K6" s="25"/>
      <c r="L6" s="26"/>
      <c r="M6" s="29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>
        <f t="shared" si="3"/>
        <v>2019</v>
      </c>
      <c r="AJ6" s="4">
        <f t="shared" si="0"/>
        <v>2020</v>
      </c>
      <c r="AK6" s="4" t="str">
        <f t="shared" si="1"/>
        <v>FY 2019-2020</v>
      </c>
      <c r="AL6" s="4" t="str">
        <f t="shared" si="2"/>
        <v>FY 2040-2041</v>
      </c>
      <c r="AM6" s="4"/>
      <c r="AN6" s="4"/>
      <c r="AO6" s="7"/>
      <c r="AP6" s="7"/>
      <c r="AQ6" s="7"/>
      <c r="AR6" s="7"/>
      <c r="AS6" s="7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</row>
    <row r="7" spans="1:67" ht="24.95" customHeight="1" x14ac:dyDescent="0.25">
      <c r="A7" s="4"/>
      <c r="B7" s="21"/>
      <c r="C7" s="4"/>
      <c r="D7" s="20"/>
      <c r="E7" s="4"/>
      <c r="F7" s="3" t="s">
        <v>14</v>
      </c>
      <c r="G7" s="12">
        <v>7.0000000000000007E-2</v>
      </c>
      <c r="H7" s="4"/>
      <c r="I7" s="20"/>
      <c r="J7" s="5"/>
      <c r="K7" s="23" t="s">
        <v>17</v>
      </c>
      <c r="L7" s="24"/>
      <c r="M7" s="28">
        <f>VLOOKUP(18,Calc!C:H,6)</f>
        <v>961233.5970959632</v>
      </c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>
        <f t="shared" si="3"/>
        <v>2020</v>
      </c>
      <c r="AJ7" s="4">
        <f t="shared" si="0"/>
        <v>2021</v>
      </c>
      <c r="AK7" s="4" t="str">
        <f t="shared" si="1"/>
        <v>FY 2020-2021</v>
      </c>
      <c r="AL7" s="4" t="str">
        <f t="shared" si="2"/>
        <v>FY 2041-2042</v>
      </c>
      <c r="AM7" s="4"/>
      <c r="AN7" s="4"/>
      <c r="AO7" s="7"/>
      <c r="AP7" s="7"/>
      <c r="AQ7" s="7"/>
      <c r="AR7" s="7"/>
      <c r="AS7" s="7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</row>
    <row r="8" spans="1:67" ht="24.95" customHeight="1" x14ac:dyDescent="0.25">
      <c r="A8" s="4"/>
      <c r="B8" s="21"/>
      <c r="C8" s="4"/>
      <c r="D8" s="4"/>
      <c r="E8" s="4"/>
      <c r="F8" s="4"/>
      <c r="G8" s="4"/>
      <c r="H8" s="4"/>
      <c r="I8" s="20"/>
      <c r="J8" s="5"/>
      <c r="K8" s="31"/>
      <c r="L8" s="32"/>
      <c r="M8" s="30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>
        <f t="shared" si="3"/>
        <v>2021</v>
      </c>
      <c r="AJ8" s="4">
        <f t="shared" si="0"/>
        <v>2022</v>
      </c>
      <c r="AK8" s="4" t="str">
        <f t="shared" si="1"/>
        <v>FY 2021-2022</v>
      </c>
      <c r="AL8" s="4" t="str">
        <f t="shared" si="2"/>
        <v>FY 2042-2043</v>
      </c>
      <c r="AM8" s="4"/>
      <c r="AN8" s="4"/>
      <c r="AO8" s="7"/>
      <c r="AP8" s="7"/>
      <c r="AQ8" s="7"/>
      <c r="AR8" s="7"/>
      <c r="AS8" s="7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</row>
    <row r="9" spans="1:67" ht="26.1" customHeight="1" x14ac:dyDescent="0.25">
      <c r="A9" s="4"/>
      <c r="B9" s="4"/>
      <c r="C9" s="4"/>
      <c r="D9" s="4"/>
      <c r="E9" s="4"/>
      <c r="F9" s="4"/>
      <c r="G9" s="4"/>
      <c r="H9" s="4"/>
      <c r="I9" s="4"/>
      <c r="J9" s="16"/>
      <c r="K9" s="19" t="s">
        <v>3</v>
      </c>
      <c r="L9" s="19"/>
      <c r="M9" s="19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>
        <f t="shared" si="3"/>
        <v>2022</v>
      </c>
      <c r="AJ9" s="4">
        <f t="shared" si="0"/>
        <v>2023</v>
      </c>
      <c r="AK9" s="4" t="str">
        <f t="shared" si="1"/>
        <v>FY 2022-2023</v>
      </c>
      <c r="AL9" s="4" t="str">
        <f t="shared" si="2"/>
        <v>FY 2043-2044</v>
      </c>
      <c r="AM9" s="4"/>
      <c r="AN9" s="4"/>
      <c r="AO9" s="7"/>
      <c r="AP9" s="7"/>
      <c r="AQ9" s="7"/>
      <c r="AR9" s="7"/>
      <c r="AS9" s="7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</row>
    <row r="10" spans="1:67" ht="26.1" customHeight="1" x14ac:dyDescent="0.25">
      <c r="A10" s="4"/>
      <c r="B10" s="4"/>
      <c r="C10" s="4"/>
      <c r="D10" s="4"/>
      <c r="E10" s="4"/>
      <c r="F10" s="33" t="s">
        <v>21</v>
      </c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>
        <f t="shared" si="3"/>
        <v>2023</v>
      </c>
      <c r="AJ10" s="4">
        <f t="shared" si="0"/>
        <v>2024</v>
      </c>
      <c r="AK10" s="4" t="str">
        <f t="shared" si="1"/>
        <v>FY 2023-2024</v>
      </c>
      <c r="AL10" s="4" t="str">
        <f t="shared" si="2"/>
        <v>FY 2044-2045</v>
      </c>
      <c r="AM10" s="4"/>
      <c r="AN10" s="4"/>
      <c r="AO10" s="7"/>
      <c r="AP10" s="7"/>
      <c r="AQ10" s="7"/>
      <c r="AR10" s="7"/>
      <c r="AS10" s="7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</row>
    <row r="11" spans="1:67" ht="26.1" customHeight="1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>
        <f t="shared" si="3"/>
        <v>2024</v>
      </c>
      <c r="AJ11" s="4">
        <f t="shared" si="0"/>
        <v>2025</v>
      </c>
      <c r="AK11" s="4" t="str">
        <f t="shared" si="1"/>
        <v>FY 2024-2025</v>
      </c>
      <c r="AL11" s="4" t="str">
        <f t="shared" si="2"/>
        <v>FY 2045-2046</v>
      </c>
      <c r="AM11" s="4"/>
      <c r="AN11" s="4"/>
      <c r="AO11" s="7"/>
      <c r="AP11" s="7"/>
      <c r="AQ11" s="7"/>
      <c r="AR11" s="7"/>
      <c r="AS11" s="7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</row>
    <row r="12" spans="1:67" ht="26.1" customHeight="1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7"/>
      <c r="AG12" s="7"/>
      <c r="AH12" s="7"/>
      <c r="AI12" s="4">
        <f t="shared" si="3"/>
        <v>2025</v>
      </c>
      <c r="AJ12" s="4">
        <f t="shared" si="0"/>
        <v>2026</v>
      </c>
      <c r="AK12" s="4" t="str">
        <f t="shared" si="1"/>
        <v>FY 2025-2026</v>
      </c>
      <c r="AL12" s="4" t="str">
        <f t="shared" si="2"/>
        <v>FY 2046-2047</v>
      </c>
      <c r="AM12" s="7"/>
      <c r="AN12" s="7"/>
      <c r="AO12" s="7"/>
      <c r="AP12" s="7"/>
      <c r="AQ12" s="7"/>
      <c r="AR12" s="7"/>
      <c r="AS12" s="7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</row>
    <row r="13" spans="1:67" ht="26.1" customHeight="1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6"/>
      <c r="AG13" s="6"/>
      <c r="AH13" s="6"/>
      <c r="AI13" s="4">
        <f t="shared" si="3"/>
        <v>2026</v>
      </c>
      <c r="AJ13" s="4">
        <f t="shared" si="0"/>
        <v>2027</v>
      </c>
      <c r="AK13" s="4" t="str">
        <f t="shared" si="1"/>
        <v>FY 2026-2027</v>
      </c>
      <c r="AL13" s="4" t="str">
        <f t="shared" si="2"/>
        <v>FY 2047-2048</v>
      </c>
      <c r="AM13" s="6"/>
      <c r="AN13" s="6"/>
      <c r="AO13" s="6"/>
      <c r="AP13" s="6"/>
      <c r="AQ13" s="6"/>
      <c r="AR13" s="6"/>
      <c r="AS13" s="6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</row>
    <row r="14" spans="1:67" ht="26.1" customHeight="1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>
        <f t="shared" si="3"/>
        <v>2027</v>
      </c>
      <c r="AJ14" s="4">
        <f t="shared" si="0"/>
        <v>2028</v>
      </c>
      <c r="AK14" s="4" t="str">
        <f t="shared" si="1"/>
        <v>FY 2027-2028</v>
      </c>
      <c r="AL14" s="4" t="str">
        <f t="shared" si="2"/>
        <v>FY 2048-2049</v>
      </c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</row>
    <row r="15" spans="1:67" ht="26.1" customHeight="1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>
        <f t="shared" si="3"/>
        <v>2028</v>
      </c>
      <c r="AJ15" s="4">
        <f t="shared" si="0"/>
        <v>2029</v>
      </c>
      <c r="AK15" s="4" t="str">
        <f t="shared" si="1"/>
        <v>FY 2028-2029</v>
      </c>
      <c r="AL15" s="4" t="str">
        <f t="shared" si="2"/>
        <v>FY 2049-2050</v>
      </c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</row>
    <row r="16" spans="1:67" ht="26.1" customHeight="1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>
        <f t="shared" si="3"/>
        <v>2029</v>
      </c>
      <c r="AJ16" s="4">
        <f t="shared" si="0"/>
        <v>2030</v>
      </c>
      <c r="AK16" s="4" t="str">
        <f t="shared" si="1"/>
        <v>FY 2029-2030</v>
      </c>
      <c r="AL16" s="4" t="str">
        <f t="shared" si="2"/>
        <v>FY 2050-2051</v>
      </c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</row>
    <row r="17" spans="1:67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>
        <f t="shared" si="3"/>
        <v>2030</v>
      </c>
      <c r="AJ17" s="4">
        <f t="shared" si="0"/>
        <v>2031</v>
      </c>
      <c r="AK17" s="4" t="str">
        <f t="shared" si="1"/>
        <v>FY 2030-2031</v>
      </c>
      <c r="AL17" s="4" t="str">
        <f t="shared" si="2"/>
        <v>FY 2051-2052</v>
      </c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</row>
    <row r="18" spans="1:67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>
        <f t="shared" si="3"/>
        <v>2031</v>
      </c>
      <c r="AJ18" s="4">
        <f t="shared" si="0"/>
        <v>2032</v>
      </c>
      <c r="AK18" s="4" t="str">
        <f t="shared" si="1"/>
        <v>FY 2031-2032</v>
      </c>
      <c r="AL18" s="4" t="str">
        <f t="shared" si="2"/>
        <v>FY 2052-2053</v>
      </c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</row>
    <row r="19" spans="1:67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>
        <f t="shared" si="3"/>
        <v>2032</v>
      </c>
      <c r="AJ19" s="4">
        <f t="shared" si="0"/>
        <v>2033</v>
      </c>
      <c r="AK19" s="4" t="str">
        <f t="shared" si="1"/>
        <v>FY 2032-2033</v>
      </c>
      <c r="AL19" s="4" t="str">
        <f t="shared" si="2"/>
        <v>FY 2053-2054</v>
      </c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</row>
    <row r="20" spans="1:67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>
        <f t="shared" si="3"/>
        <v>2033</v>
      </c>
      <c r="AJ20" s="4">
        <f t="shared" si="0"/>
        <v>2034</v>
      </c>
      <c r="AK20" s="4" t="str">
        <f t="shared" si="1"/>
        <v>FY 2033-2034</v>
      </c>
      <c r="AL20" s="4" t="str">
        <f t="shared" si="2"/>
        <v>FY 2054-2055</v>
      </c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</row>
    <row r="21" spans="1:67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>
        <f t="shared" si="3"/>
        <v>2034</v>
      </c>
      <c r="AJ21" s="4">
        <f t="shared" si="0"/>
        <v>2035</v>
      </c>
      <c r="AK21" s="4" t="str">
        <f t="shared" si="1"/>
        <v>FY 2034-2035</v>
      </c>
      <c r="AL21" s="4" t="str">
        <f t="shared" si="2"/>
        <v>FY 2055-2056</v>
      </c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</row>
    <row r="22" spans="1:67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>
        <f t="shared" si="3"/>
        <v>2035</v>
      </c>
      <c r="AJ22" s="4">
        <f t="shared" si="0"/>
        <v>2036</v>
      </c>
      <c r="AK22" s="4" t="str">
        <f t="shared" si="1"/>
        <v>FY 2035-2036</v>
      </c>
      <c r="AL22" s="4" t="str">
        <f t="shared" si="2"/>
        <v>FY 2056-2057</v>
      </c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</row>
    <row r="23" spans="1:67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>
        <f t="shared" si="3"/>
        <v>2036</v>
      </c>
      <c r="AJ23" s="4">
        <f t="shared" si="0"/>
        <v>2037</v>
      </c>
      <c r="AK23" s="4" t="str">
        <f t="shared" si="1"/>
        <v>FY 2036-2037</v>
      </c>
      <c r="AL23" s="4" t="str">
        <f t="shared" si="2"/>
        <v>FY 2057-2058</v>
      </c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</row>
    <row r="24" spans="1:67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>
        <f t="shared" si="3"/>
        <v>2037</v>
      </c>
      <c r="AJ24" s="4">
        <f t="shared" si="0"/>
        <v>2038</v>
      </c>
      <c r="AK24" s="4" t="str">
        <f t="shared" si="1"/>
        <v>FY 2037-2038</v>
      </c>
      <c r="AL24" s="4" t="str">
        <f t="shared" si="2"/>
        <v>FY 2058-2059</v>
      </c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</row>
    <row r="25" spans="1:67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>
        <f t="shared" si="3"/>
        <v>2038</v>
      </c>
      <c r="AJ25" s="4">
        <f t="shared" si="0"/>
        <v>2039</v>
      </c>
      <c r="AK25" s="4" t="str">
        <f t="shared" si="1"/>
        <v>FY 2038-2039</v>
      </c>
      <c r="AL25" s="4" t="str">
        <f t="shared" si="2"/>
        <v>FY 2059-2060</v>
      </c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</row>
    <row r="26" spans="1:67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>
        <f t="shared" si="3"/>
        <v>2039</v>
      </c>
      <c r="AJ26" s="4">
        <f t="shared" si="0"/>
        <v>2040</v>
      </c>
      <c r="AK26" s="4" t="str">
        <f t="shared" si="1"/>
        <v>FY 2039-2040</v>
      </c>
      <c r="AL26" s="4" t="str">
        <f t="shared" si="2"/>
        <v>FY 2060-2061</v>
      </c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</row>
    <row r="27" spans="1:67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>
        <f t="shared" si="3"/>
        <v>2040</v>
      </c>
      <c r="AJ27" s="4">
        <f t="shared" si="0"/>
        <v>2041</v>
      </c>
      <c r="AK27" s="4" t="str">
        <f t="shared" si="1"/>
        <v>FY 2040-2041</v>
      </c>
      <c r="AL27" s="4" t="str">
        <f t="shared" si="2"/>
        <v>FY 2061-2062</v>
      </c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</row>
    <row r="28" spans="1:67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>
        <f t="shared" si="3"/>
        <v>2041</v>
      </c>
      <c r="AJ28" s="4">
        <f t="shared" si="0"/>
        <v>2042</v>
      </c>
      <c r="AK28" s="4" t="str">
        <f t="shared" si="1"/>
        <v>FY 2041-2042</v>
      </c>
      <c r="AL28" s="4" t="str">
        <f t="shared" si="2"/>
        <v>FY 2062-2063</v>
      </c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</row>
    <row r="29" spans="1:67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>
        <f t="shared" si="3"/>
        <v>2042</v>
      </c>
      <c r="AJ29" s="4">
        <f t="shared" si="0"/>
        <v>2043</v>
      </c>
      <c r="AK29" s="4" t="str">
        <f t="shared" si="1"/>
        <v>FY 2042-2043</v>
      </c>
      <c r="AL29" s="4" t="str">
        <f t="shared" si="2"/>
        <v>FY 2063-2064</v>
      </c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</row>
    <row r="30" spans="1:67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>
        <f t="shared" si="3"/>
        <v>2043</v>
      </c>
      <c r="AJ30" s="4">
        <f t="shared" si="0"/>
        <v>2044</v>
      </c>
      <c r="AK30" s="4" t="str">
        <f t="shared" si="1"/>
        <v>FY 2043-2044</v>
      </c>
      <c r="AL30" s="4" t="str">
        <f t="shared" si="2"/>
        <v>FY 2064-2065</v>
      </c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</row>
    <row r="31" spans="1:67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>
        <f t="shared" si="3"/>
        <v>2044</v>
      </c>
      <c r="AJ31" s="4">
        <f t="shared" si="0"/>
        <v>2045</v>
      </c>
      <c r="AK31" s="4" t="str">
        <f t="shared" si="1"/>
        <v>FY 2044-2045</v>
      </c>
      <c r="AL31" s="4" t="str">
        <f t="shared" si="2"/>
        <v>FY 2065-2066</v>
      </c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</row>
    <row r="32" spans="1:67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>
        <f t="shared" si="3"/>
        <v>2045</v>
      </c>
      <c r="AJ32" s="4">
        <f t="shared" si="0"/>
        <v>2046</v>
      </c>
      <c r="AK32" s="4" t="str">
        <f t="shared" si="1"/>
        <v>FY 2045-2046</v>
      </c>
      <c r="AL32" s="4" t="str">
        <f t="shared" si="2"/>
        <v>FY 2066-2067</v>
      </c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</row>
    <row r="33" spans="1:67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>
        <f t="shared" si="3"/>
        <v>2046</v>
      </c>
      <c r="AJ33" s="4">
        <f t="shared" si="0"/>
        <v>2047</v>
      </c>
      <c r="AK33" s="4" t="str">
        <f t="shared" si="1"/>
        <v>FY 2046-2047</v>
      </c>
      <c r="AL33" s="4" t="str">
        <f t="shared" si="2"/>
        <v>FY 2067-2068</v>
      </c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</row>
    <row r="34" spans="1:67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>
        <f t="shared" si="3"/>
        <v>2047</v>
      </c>
      <c r="AJ34" s="4">
        <f t="shared" si="0"/>
        <v>2048</v>
      </c>
      <c r="AK34" s="4" t="str">
        <f t="shared" si="1"/>
        <v>FY 2047-2048</v>
      </c>
      <c r="AL34" s="4" t="str">
        <f t="shared" si="2"/>
        <v>FY 2068-2069</v>
      </c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</row>
    <row r="35" spans="1:67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>
        <f t="shared" si="3"/>
        <v>2048</v>
      </c>
      <c r="AJ35" s="4">
        <f t="shared" si="0"/>
        <v>2049</v>
      </c>
      <c r="AK35" s="4" t="str">
        <f t="shared" si="1"/>
        <v>FY 2048-2049</v>
      </c>
      <c r="AL35" s="4" t="str">
        <f t="shared" si="2"/>
        <v>FY 2069-2070</v>
      </c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</row>
    <row r="36" spans="1:67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>
        <f t="shared" ref="AI36:AI67" si="4">AI35+1</f>
        <v>2049</v>
      </c>
      <c r="AJ36" s="4">
        <f t="shared" si="0"/>
        <v>2050</v>
      </c>
      <c r="AK36" s="4" t="str">
        <f t="shared" ref="AK36:AK67" si="5">CONCATENATE("FY ",AI36,"-",AJ36)</f>
        <v>FY 2049-2050</v>
      </c>
      <c r="AL36" s="4" t="str">
        <f t="shared" si="2"/>
        <v>FY 2070-2071</v>
      </c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</row>
    <row r="37" spans="1:67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>
        <f t="shared" si="4"/>
        <v>2050</v>
      </c>
      <c r="AJ37" s="4">
        <f t="shared" si="0"/>
        <v>2051</v>
      </c>
      <c r="AK37" s="4" t="str">
        <f t="shared" si="5"/>
        <v>FY 2050-2051</v>
      </c>
      <c r="AL37" s="4" t="str">
        <f t="shared" si="2"/>
        <v>FY 2071-2072</v>
      </c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</row>
    <row r="38" spans="1:67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>
        <f t="shared" si="4"/>
        <v>2051</v>
      </c>
      <c r="AJ38" s="4">
        <f t="shared" si="0"/>
        <v>2052</v>
      </c>
      <c r="AK38" s="4" t="str">
        <f t="shared" si="5"/>
        <v>FY 2051-2052</v>
      </c>
      <c r="AL38" s="4" t="str">
        <f t="shared" si="2"/>
        <v>FY 2072-2073</v>
      </c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</row>
    <row r="39" spans="1:67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>
        <f t="shared" si="4"/>
        <v>2052</v>
      </c>
      <c r="AJ39" s="4">
        <f t="shared" si="0"/>
        <v>2053</v>
      </c>
      <c r="AK39" s="4" t="str">
        <f t="shared" si="5"/>
        <v>FY 2052-2053</v>
      </c>
      <c r="AL39" s="4" t="str">
        <f t="shared" si="2"/>
        <v>FY 2073-2074</v>
      </c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</row>
    <row r="40" spans="1:67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>
        <f t="shared" si="4"/>
        <v>2053</v>
      </c>
      <c r="AJ40" s="4">
        <f t="shared" si="0"/>
        <v>2054</v>
      </c>
      <c r="AK40" s="4" t="str">
        <f t="shared" si="5"/>
        <v>FY 2053-2054</v>
      </c>
      <c r="AL40" s="4" t="str">
        <f t="shared" si="2"/>
        <v>FY 2074-2075</v>
      </c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</row>
    <row r="41" spans="1:67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>
        <f t="shared" si="4"/>
        <v>2054</v>
      </c>
      <c r="AJ41" s="4">
        <f t="shared" si="0"/>
        <v>2055</v>
      </c>
      <c r="AK41" s="4" t="str">
        <f t="shared" si="5"/>
        <v>FY 2054-2055</v>
      </c>
      <c r="AL41" s="4" t="str">
        <f t="shared" si="2"/>
        <v>FY 2075-2076</v>
      </c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</row>
    <row r="42" spans="1:67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>
        <f t="shared" si="4"/>
        <v>2055</v>
      </c>
      <c r="AJ42" s="4">
        <f t="shared" si="0"/>
        <v>2056</v>
      </c>
      <c r="AK42" s="4" t="str">
        <f t="shared" si="5"/>
        <v>FY 2055-2056</v>
      </c>
      <c r="AL42" s="4" t="str">
        <f t="shared" si="2"/>
        <v>FY 2076-2077</v>
      </c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</row>
    <row r="43" spans="1:67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>
        <f t="shared" si="4"/>
        <v>2056</v>
      </c>
      <c r="AJ43" s="4">
        <f t="shared" si="0"/>
        <v>2057</v>
      </c>
      <c r="AK43" s="4" t="str">
        <f t="shared" si="5"/>
        <v>FY 2056-2057</v>
      </c>
      <c r="AL43" s="4" t="str">
        <f t="shared" si="2"/>
        <v>FY 2077-2078</v>
      </c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</row>
    <row r="44" spans="1:67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>
        <f t="shared" si="4"/>
        <v>2057</v>
      </c>
      <c r="AJ44" s="4">
        <f t="shared" si="0"/>
        <v>2058</v>
      </c>
      <c r="AK44" s="4" t="str">
        <f t="shared" si="5"/>
        <v>FY 2057-2058</v>
      </c>
      <c r="AL44" s="4" t="str">
        <f t="shared" si="2"/>
        <v>FY 2078-2079</v>
      </c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</row>
    <row r="45" spans="1:67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>
        <f t="shared" si="4"/>
        <v>2058</v>
      </c>
      <c r="AJ45" s="4">
        <f t="shared" si="0"/>
        <v>2059</v>
      </c>
      <c r="AK45" s="4" t="str">
        <f t="shared" si="5"/>
        <v>FY 2058-2059</v>
      </c>
      <c r="AL45" s="4" t="str">
        <f t="shared" si="2"/>
        <v>FY 2079-2080</v>
      </c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</row>
    <row r="46" spans="1:67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>
        <f t="shared" si="4"/>
        <v>2059</v>
      </c>
      <c r="AJ46" s="4">
        <f t="shared" si="0"/>
        <v>2060</v>
      </c>
      <c r="AK46" s="4" t="str">
        <f t="shared" si="5"/>
        <v>FY 2059-2060</v>
      </c>
      <c r="AL46" s="4" t="str">
        <f t="shared" si="2"/>
        <v>FY 2080-2081</v>
      </c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</row>
    <row r="47" spans="1:67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>
        <f t="shared" si="4"/>
        <v>2060</v>
      </c>
      <c r="AJ47" s="4">
        <f t="shared" si="0"/>
        <v>2061</v>
      </c>
      <c r="AK47" s="4" t="str">
        <f t="shared" si="5"/>
        <v>FY 2060-2061</v>
      </c>
      <c r="AL47" s="4">
        <f t="shared" si="2"/>
        <v>0</v>
      </c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</row>
    <row r="48" spans="1:67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>
        <f t="shared" si="4"/>
        <v>2061</v>
      </c>
      <c r="AJ48" s="4">
        <f t="shared" si="0"/>
        <v>2062</v>
      </c>
      <c r="AK48" s="4" t="str">
        <f t="shared" si="5"/>
        <v>FY 2061-2062</v>
      </c>
      <c r="AL48" s="4">
        <f t="shared" si="2"/>
        <v>0</v>
      </c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</row>
    <row r="49" spans="1:67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>
        <f t="shared" si="4"/>
        <v>2062</v>
      </c>
      <c r="AJ49" s="4">
        <f t="shared" si="0"/>
        <v>2063</v>
      </c>
      <c r="AK49" s="4" t="str">
        <f t="shared" si="5"/>
        <v>FY 2062-2063</v>
      </c>
      <c r="AL49" s="4">
        <f t="shared" si="2"/>
        <v>0</v>
      </c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</row>
    <row r="50" spans="1:67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>
        <f t="shared" si="4"/>
        <v>2063</v>
      </c>
      <c r="AJ50" s="4">
        <f t="shared" si="0"/>
        <v>2064</v>
      </c>
      <c r="AK50" s="4" t="str">
        <f t="shared" si="5"/>
        <v>FY 2063-2064</v>
      </c>
      <c r="AL50" s="4">
        <f t="shared" si="2"/>
        <v>0</v>
      </c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</row>
    <row r="51" spans="1:67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AF51" s="4"/>
      <c r="AG51" s="4"/>
      <c r="AH51" s="4"/>
      <c r="AI51" s="4">
        <f t="shared" si="4"/>
        <v>2064</v>
      </c>
      <c r="AJ51" s="4">
        <f t="shared" si="0"/>
        <v>2065</v>
      </c>
      <c r="AK51" s="4" t="str">
        <f t="shared" si="5"/>
        <v>FY 2064-2065</v>
      </c>
      <c r="AL51" s="4">
        <f t="shared" si="2"/>
        <v>0</v>
      </c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</row>
    <row r="52" spans="1:67" x14ac:dyDescent="0.25">
      <c r="A52" s="4"/>
      <c r="B52" s="4"/>
      <c r="C52" s="4"/>
      <c r="D52" s="4"/>
      <c r="E52" s="4"/>
      <c r="AI52" s="4">
        <f t="shared" si="4"/>
        <v>2065</v>
      </c>
      <c r="AJ52" s="4">
        <f t="shared" si="0"/>
        <v>2066</v>
      </c>
      <c r="AK52" s="4" t="str">
        <f t="shared" si="5"/>
        <v>FY 2065-2066</v>
      </c>
      <c r="AL52" s="4">
        <f t="shared" si="2"/>
        <v>0</v>
      </c>
    </row>
    <row r="53" spans="1:67" x14ac:dyDescent="0.25">
      <c r="AI53" s="4">
        <f t="shared" si="4"/>
        <v>2066</v>
      </c>
      <c r="AJ53" s="4">
        <f t="shared" si="0"/>
        <v>2067</v>
      </c>
      <c r="AK53" s="4" t="str">
        <f t="shared" si="5"/>
        <v>FY 2066-2067</v>
      </c>
      <c r="AL53" s="4">
        <f t="shared" si="2"/>
        <v>0</v>
      </c>
    </row>
    <row r="54" spans="1:67" x14ac:dyDescent="0.25">
      <c r="AI54" s="4">
        <f t="shared" si="4"/>
        <v>2067</v>
      </c>
      <c r="AJ54" s="4">
        <f t="shared" si="0"/>
        <v>2068</v>
      </c>
      <c r="AK54" s="4" t="str">
        <f t="shared" si="5"/>
        <v>FY 2067-2068</v>
      </c>
      <c r="AL54" s="4">
        <f t="shared" si="2"/>
        <v>0</v>
      </c>
    </row>
    <row r="55" spans="1:67" x14ac:dyDescent="0.25">
      <c r="AI55" s="4">
        <f t="shared" si="4"/>
        <v>2068</v>
      </c>
      <c r="AJ55" s="4">
        <f t="shared" si="0"/>
        <v>2069</v>
      </c>
      <c r="AK55" s="4" t="str">
        <f t="shared" si="5"/>
        <v>FY 2068-2069</v>
      </c>
      <c r="AL55" s="4">
        <f t="shared" si="2"/>
        <v>0</v>
      </c>
    </row>
    <row r="56" spans="1:67" x14ac:dyDescent="0.25">
      <c r="AI56" s="4">
        <f t="shared" si="4"/>
        <v>2069</v>
      </c>
      <c r="AJ56" s="4">
        <f t="shared" si="0"/>
        <v>2070</v>
      </c>
      <c r="AK56" s="4" t="str">
        <f t="shared" si="5"/>
        <v>FY 2069-2070</v>
      </c>
      <c r="AL56" s="4">
        <f t="shared" si="2"/>
        <v>0</v>
      </c>
    </row>
    <row r="57" spans="1:67" x14ac:dyDescent="0.25">
      <c r="AI57" s="4">
        <f t="shared" si="4"/>
        <v>2070</v>
      </c>
      <c r="AJ57" s="4">
        <f t="shared" si="0"/>
        <v>2071</v>
      </c>
      <c r="AK57" s="4" t="str">
        <f t="shared" si="5"/>
        <v>FY 2070-2071</v>
      </c>
      <c r="AL57" s="4">
        <f t="shared" si="2"/>
        <v>0</v>
      </c>
    </row>
    <row r="58" spans="1:67" x14ac:dyDescent="0.25">
      <c r="AI58" s="4">
        <f t="shared" si="4"/>
        <v>2071</v>
      </c>
      <c r="AJ58" s="4">
        <f t="shared" ref="AJ58:AJ67" si="6">AI58+1</f>
        <v>2072</v>
      </c>
      <c r="AK58" s="4" t="str">
        <f t="shared" si="5"/>
        <v>FY 2071-2072</v>
      </c>
      <c r="AL58" s="4">
        <f t="shared" ref="AL58:AL67" si="7">AK79</f>
        <v>0</v>
      </c>
    </row>
    <row r="59" spans="1:67" x14ac:dyDescent="0.25">
      <c r="AI59" s="4">
        <f t="shared" si="4"/>
        <v>2072</v>
      </c>
      <c r="AJ59" s="4">
        <f t="shared" si="6"/>
        <v>2073</v>
      </c>
      <c r="AK59" s="4" t="str">
        <f t="shared" si="5"/>
        <v>FY 2072-2073</v>
      </c>
      <c r="AL59" s="4">
        <f t="shared" si="7"/>
        <v>0</v>
      </c>
    </row>
    <row r="60" spans="1:67" x14ac:dyDescent="0.25">
      <c r="AI60" s="4">
        <f t="shared" si="4"/>
        <v>2073</v>
      </c>
      <c r="AJ60" s="4">
        <f t="shared" si="6"/>
        <v>2074</v>
      </c>
      <c r="AK60" s="4" t="str">
        <f t="shared" si="5"/>
        <v>FY 2073-2074</v>
      </c>
      <c r="AL60" s="4">
        <f t="shared" si="7"/>
        <v>0</v>
      </c>
    </row>
    <row r="61" spans="1:67" x14ac:dyDescent="0.25">
      <c r="AI61" s="4">
        <f t="shared" si="4"/>
        <v>2074</v>
      </c>
      <c r="AJ61" s="4">
        <f t="shared" si="6"/>
        <v>2075</v>
      </c>
      <c r="AK61" s="4" t="str">
        <f t="shared" si="5"/>
        <v>FY 2074-2075</v>
      </c>
      <c r="AL61" s="4">
        <f t="shared" si="7"/>
        <v>0</v>
      </c>
    </row>
    <row r="62" spans="1:67" x14ac:dyDescent="0.25">
      <c r="AI62" s="4">
        <f t="shared" si="4"/>
        <v>2075</v>
      </c>
      <c r="AJ62" s="4">
        <f t="shared" si="6"/>
        <v>2076</v>
      </c>
      <c r="AK62" s="4" t="str">
        <f t="shared" si="5"/>
        <v>FY 2075-2076</v>
      </c>
      <c r="AL62" s="4">
        <f t="shared" si="7"/>
        <v>0</v>
      </c>
    </row>
    <row r="63" spans="1:67" x14ac:dyDescent="0.25">
      <c r="AI63" s="4">
        <f t="shared" si="4"/>
        <v>2076</v>
      </c>
      <c r="AJ63" s="4">
        <f t="shared" si="6"/>
        <v>2077</v>
      </c>
      <c r="AK63" s="4" t="str">
        <f t="shared" si="5"/>
        <v>FY 2076-2077</v>
      </c>
      <c r="AL63" s="4">
        <f t="shared" si="7"/>
        <v>0</v>
      </c>
    </row>
    <row r="64" spans="1:67" x14ac:dyDescent="0.25">
      <c r="AI64" s="4">
        <f t="shared" si="4"/>
        <v>2077</v>
      </c>
      <c r="AJ64" s="4">
        <f t="shared" si="6"/>
        <v>2078</v>
      </c>
      <c r="AK64" s="4" t="str">
        <f t="shared" si="5"/>
        <v>FY 2077-2078</v>
      </c>
      <c r="AL64" s="4">
        <f t="shared" si="7"/>
        <v>0</v>
      </c>
    </row>
    <row r="65" spans="35:38" x14ac:dyDescent="0.25">
      <c r="AI65" s="4">
        <f t="shared" si="4"/>
        <v>2078</v>
      </c>
      <c r="AJ65" s="4">
        <f t="shared" si="6"/>
        <v>2079</v>
      </c>
      <c r="AK65" s="4" t="str">
        <f t="shared" si="5"/>
        <v>FY 2078-2079</v>
      </c>
      <c r="AL65" s="4">
        <f t="shared" si="7"/>
        <v>0</v>
      </c>
    </row>
    <row r="66" spans="35:38" x14ac:dyDescent="0.25">
      <c r="AI66" s="4">
        <f t="shared" si="4"/>
        <v>2079</v>
      </c>
      <c r="AJ66" s="4">
        <f t="shared" si="6"/>
        <v>2080</v>
      </c>
      <c r="AK66" s="4" t="str">
        <f t="shared" si="5"/>
        <v>FY 2079-2080</v>
      </c>
      <c r="AL66" s="4">
        <f t="shared" si="7"/>
        <v>0</v>
      </c>
    </row>
    <row r="67" spans="35:38" x14ac:dyDescent="0.25">
      <c r="AI67" s="4">
        <f t="shared" si="4"/>
        <v>2080</v>
      </c>
      <c r="AJ67" s="4">
        <f t="shared" si="6"/>
        <v>2081</v>
      </c>
      <c r="AK67" s="4" t="str">
        <f t="shared" si="5"/>
        <v>FY 2080-2081</v>
      </c>
      <c r="AL67" s="4">
        <f t="shared" si="7"/>
        <v>0</v>
      </c>
    </row>
  </sheetData>
  <mergeCells count="11">
    <mergeCell ref="K9:M9"/>
    <mergeCell ref="I3:I8"/>
    <mergeCell ref="B3:B8"/>
    <mergeCell ref="D3:D7"/>
    <mergeCell ref="F2:G2"/>
    <mergeCell ref="K5:L6"/>
    <mergeCell ref="K3:L4"/>
    <mergeCell ref="M3:M4"/>
    <mergeCell ref="M5:M6"/>
    <mergeCell ref="M7:M8"/>
    <mergeCell ref="K7:L8"/>
  </mergeCells>
  <dataValidations count="1">
    <dataValidation type="list" allowBlank="1" showInputMessage="1" showErrorMessage="1" sqref="G4" xr:uid="{00000000-0002-0000-0000-000000000000}">
      <formula1>$AK$2:$AK$35</formula1>
    </dataValidation>
  </dataValidations>
  <hyperlinks>
    <hyperlink ref="F10" r:id="rId1" xr:uid="{9561BCCA-C456-48DE-9114-6D62E70204C2}"/>
  </hyperlinks>
  <pageMargins left="0.75" right="0.75" top="1" bottom="1" header="0.5" footer="0.5"/>
  <pageSetup paperSize="9" orientation="portrait" horizontalDpi="4294967292" verticalDpi="4294967292"/>
  <ignoredErrors>
    <ignoredError sqref="M6:M7 M4 G5" emptyCellReference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8"/>
  <sheetViews>
    <sheetView workbookViewId="0">
      <selection activeCell="B2" sqref="B2"/>
    </sheetView>
  </sheetViews>
  <sheetFormatPr defaultColWidth="11" defaultRowHeight="15.75" x14ac:dyDescent="0.25"/>
  <cols>
    <col min="3" max="3" width="11" bestFit="1" customWidth="1"/>
    <col min="4" max="4" width="12" bestFit="1" customWidth="1"/>
    <col min="5" max="5" width="12.375" customWidth="1"/>
    <col min="6" max="6" width="11" customWidth="1"/>
    <col min="7" max="7" width="12" bestFit="1" customWidth="1"/>
  </cols>
  <sheetData>
    <row r="1" spans="1:13" ht="35.1" customHeight="1" x14ac:dyDescent="0.25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3" ht="57" customHeight="1" x14ac:dyDescent="0.25">
      <c r="A2" s="18"/>
      <c r="B2" s="17" t="s">
        <v>13</v>
      </c>
      <c r="C2" s="17" t="s">
        <v>20</v>
      </c>
      <c r="D2" s="17" t="s">
        <v>11</v>
      </c>
      <c r="E2" s="17" t="s">
        <v>19</v>
      </c>
      <c r="F2" s="17" t="s">
        <v>18</v>
      </c>
      <c r="G2" s="17" t="s">
        <v>12</v>
      </c>
      <c r="H2" s="17" t="s">
        <v>15</v>
      </c>
      <c r="I2" s="18"/>
      <c r="J2" s="18"/>
      <c r="K2" s="18"/>
      <c r="L2" s="18"/>
      <c r="M2" s="18"/>
    </row>
    <row r="3" spans="1:13" ht="15.95" customHeight="1" x14ac:dyDescent="0.25">
      <c r="A3" s="18"/>
      <c r="B3" s="13">
        <v>1</v>
      </c>
      <c r="C3" s="13">
        <f>'Sukanya Yojana Calculator'!G3</f>
        <v>9</v>
      </c>
      <c r="D3" s="14">
        <v>0</v>
      </c>
      <c r="E3" s="14">
        <f>'Sukanya Yojana Calculator'!G6</f>
        <v>150000</v>
      </c>
      <c r="F3" s="15">
        <f>'Sukanya Yojana Calculator'!$G$7</f>
        <v>7.0000000000000007E-2</v>
      </c>
      <c r="G3" s="14">
        <f t="shared" ref="G3:G23" si="0">IF(C3="","",((1+F3)*(D3+E3)))</f>
        <v>160500</v>
      </c>
      <c r="H3" s="14">
        <f t="shared" ref="H3:H15" si="1">IF(C3&gt;=18,0.5*G2,0)</f>
        <v>0</v>
      </c>
      <c r="I3" s="18"/>
      <c r="J3" s="18"/>
      <c r="K3" s="18"/>
      <c r="L3" s="18"/>
      <c r="M3" s="18"/>
    </row>
    <row r="4" spans="1:13" ht="15.95" customHeight="1" x14ac:dyDescent="0.25">
      <c r="A4" s="18"/>
      <c r="B4" s="13">
        <f>B3+1</f>
        <v>2</v>
      </c>
      <c r="C4" s="13">
        <f>IF(C3&gt;=60,"",C3+1)</f>
        <v>10</v>
      </c>
      <c r="D4" s="14">
        <f t="shared" ref="D4:D23" si="2">IF(C4="","",G3)</f>
        <v>160500</v>
      </c>
      <c r="E4" s="14">
        <f>IF(C4="","",E3*(1+'Sukanya Yojana Calculator'!$G$8))</f>
        <v>150000</v>
      </c>
      <c r="F4" s="15">
        <f>'Sukanya Yojana Calculator'!$G$7</f>
        <v>7.0000000000000007E-2</v>
      </c>
      <c r="G4" s="14">
        <f t="shared" si="0"/>
        <v>332235</v>
      </c>
      <c r="H4" s="14">
        <f t="shared" si="1"/>
        <v>0</v>
      </c>
      <c r="I4" s="18"/>
      <c r="J4" s="18"/>
      <c r="K4" s="18"/>
      <c r="L4" s="18"/>
      <c r="M4" s="18"/>
    </row>
    <row r="5" spans="1:13" ht="15.95" customHeight="1" x14ac:dyDescent="0.25">
      <c r="A5" s="18"/>
      <c r="B5" s="13">
        <f t="shared" ref="B5:B23" si="3">B4+1</f>
        <v>3</v>
      </c>
      <c r="C5" s="13">
        <f t="shared" ref="C5:C23" si="4">IF(C4&gt;=60,"",C4+1)</f>
        <v>11</v>
      </c>
      <c r="D5" s="14">
        <f t="shared" si="2"/>
        <v>332235</v>
      </c>
      <c r="E5" s="14">
        <f>IF(C5="","",E4*(1+'Sukanya Yojana Calculator'!$G$8))</f>
        <v>150000</v>
      </c>
      <c r="F5" s="15">
        <f>'Sukanya Yojana Calculator'!$G$7</f>
        <v>7.0000000000000007E-2</v>
      </c>
      <c r="G5" s="14">
        <f t="shared" si="0"/>
        <v>515991.45</v>
      </c>
      <c r="H5" s="14">
        <f t="shared" si="1"/>
        <v>0</v>
      </c>
      <c r="I5" s="18"/>
      <c r="J5" s="18"/>
      <c r="K5" s="18"/>
      <c r="L5" s="18"/>
      <c r="M5" s="18"/>
    </row>
    <row r="6" spans="1:13" ht="15.95" customHeight="1" x14ac:dyDescent="0.25">
      <c r="A6" s="18"/>
      <c r="B6" s="13">
        <f t="shared" si="3"/>
        <v>4</v>
      </c>
      <c r="C6" s="13">
        <f t="shared" si="4"/>
        <v>12</v>
      </c>
      <c r="D6" s="14">
        <f t="shared" si="2"/>
        <v>515991.45</v>
      </c>
      <c r="E6" s="14">
        <f>IF(C6="","",E5*(1+'Sukanya Yojana Calculator'!$G$8))</f>
        <v>150000</v>
      </c>
      <c r="F6" s="15">
        <f>'Sukanya Yojana Calculator'!$G$7</f>
        <v>7.0000000000000007E-2</v>
      </c>
      <c r="G6" s="14">
        <f t="shared" si="0"/>
        <v>712610.85149999999</v>
      </c>
      <c r="H6" s="14">
        <f t="shared" si="1"/>
        <v>0</v>
      </c>
      <c r="I6" s="18"/>
      <c r="J6" s="18"/>
      <c r="K6" s="18"/>
      <c r="L6" s="18"/>
      <c r="M6" s="18"/>
    </row>
    <row r="7" spans="1:13" ht="15.95" customHeight="1" x14ac:dyDescent="0.25">
      <c r="A7" s="18"/>
      <c r="B7" s="13">
        <f t="shared" si="3"/>
        <v>5</v>
      </c>
      <c r="C7" s="13">
        <f t="shared" si="4"/>
        <v>13</v>
      </c>
      <c r="D7" s="14">
        <f t="shared" si="2"/>
        <v>712610.85149999999</v>
      </c>
      <c r="E7" s="14">
        <f>IF(C7="","",E6*(1+'Sukanya Yojana Calculator'!$G$8))</f>
        <v>150000</v>
      </c>
      <c r="F7" s="15">
        <f>'Sukanya Yojana Calculator'!$G$7</f>
        <v>7.0000000000000007E-2</v>
      </c>
      <c r="G7" s="14">
        <f t="shared" si="0"/>
        <v>922993.61110500002</v>
      </c>
      <c r="H7" s="14">
        <f t="shared" si="1"/>
        <v>0</v>
      </c>
      <c r="I7" s="18"/>
      <c r="J7" s="18"/>
      <c r="K7" s="18"/>
      <c r="L7" s="18"/>
      <c r="M7" s="18"/>
    </row>
    <row r="8" spans="1:13" ht="15.95" customHeight="1" x14ac:dyDescent="0.25">
      <c r="A8" s="18"/>
      <c r="B8" s="13">
        <f t="shared" si="3"/>
        <v>6</v>
      </c>
      <c r="C8" s="13">
        <f t="shared" si="4"/>
        <v>14</v>
      </c>
      <c r="D8" s="14">
        <f t="shared" si="2"/>
        <v>922993.61110500002</v>
      </c>
      <c r="E8" s="14">
        <f>IF(C8="","",E7*(1+'Sukanya Yojana Calculator'!$G$8))</f>
        <v>150000</v>
      </c>
      <c r="F8" s="15">
        <f>'Sukanya Yojana Calculator'!$G$7</f>
        <v>7.0000000000000007E-2</v>
      </c>
      <c r="G8" s="14">
        <f t="shared" si="0"/>
        <v>1148103.1638823503</v>
      </c>
      <c r="H8" s="14">
        <f t="shared" si="1"/>
        <v>0</v>
      </c>
      <c r="I8" s="18"/>
      <c r="J8" s="18"/>
      <c r="K8" s="18"/>
      <c r="L8" s="18"/>
      <c r="M8" s="18"/>
    </row>
    <row r="9" spans="1:13" ht="15.95" customHeight="1" x14ac:dyDescent="0.25">
      <c r="A9" s="18"/>
      <c r="B9" s="13">
        <f t="shared" si="3"/>
        <v>7</v>
      </c>
      <c r="C9" s="13">
        <f t="shared" si="4"/>
        <v>15</v>
      </c>
      <c r="D9" s="14">
        <f t="shared" si="2"/>
        <v>1148103.1638823503</v>
      </c>
      <c r="E9" s="14">
        <f>IF(C9="","",E8*(1+'Sukanya Yojana Calculator'!$G$8))</f>
        <v>150000</v>
      </c>
      <c r="F9" s="15">
        <f>'Sukanya Yojana Calculator'!$G$7</f>
        <v>7.0000000000000007E-2</v>
      </c>
      <c r="G9" s="14">
        <f t="shared" si="0"/>
        <v>1388970.3853541149</v>
      </c>
      <c r="H9" s="14">
        <f t="shared" si="1"/>
        <v>0</v>
      </c>
      <c r="I9" s="18"/>
      <c r="J9" s="18"/>
      <c r="K9" s="18"/>
      <c r="L9" s="18"/>
      <c r="M9" s="18"/>
    </row>
    <row r="10" spans="1:13" ht="15.95" customHeight="1" x14ac:dyDescent="0.25">
      <c r="A10" s="18"/>
      <c r="B10" s="13">
        <f t="shared" si="3"/>
        <v>8</v>
      </c>
      <c r="C10" s="13">
        <f t="shared" si="4"/>
        <v>16</v>
      </c>
      <c r="D10" s="14">
        <f t="shared" si="2"/>
        <v>1388970.3853541149</v>
      </c>
      <c r="E10" s="14">
        <f>IF(C10="","",E9*(1+'Sukanya Yojana Calculator'!$G$8))</f>
        <v>150000</v>
      </c>
      <c r="F10" s="15">
        <f>'Sukanya Yojana Calculator'!$G$7</f>
        <v>7.0000000000000007E-2</v>
      </c>
      <c r="G10" s="14">
        <f t="shared" si="0"/>
        <v>1646698.312328903</v>
      </c>
      <c r="H10" s="14">
        <f t="shared" si="1"/>
        <v>0</v>
      </c>
      <c r="I10" s="18"/>
      <c r="J10" s="18"/>
      <c r="K10" s="18"/>
      <c r="L10" s="18"/>
      <c r="M10" s="18"/>
    </row>
    <row r="11" spans="1:13" ht="15.95" customHeight="1" x14ac:dyDescent="0.25">
      <c r="A11" s="18"/>
      <c r="B11" s="13">
        <f t="shared" si="3"/>
        <v>9</v>
      </c>
      <c r="C11" s="13">
        <f t="shared" si="4"/>
        <v>17</v>
      </c>
      <c r="D11" s="14">
        <f t="shared" si="2"/>
        <v>1646698.312328903</v>
      </c>
      <c r="E11" s="14">
        <f>IF(C11="","",E10*(1+'Sukanya Yojana Calculator'!$G$8))</f>
        <v>150000</v>
      </c>
      <c r="F11" s="15">
        <f>'Sukanya Yojana Calculator'!$G$7</f>
        <v>7.0000000000000007E-2</v>
      </c>
      <c r="G11" s="14">
        <f t="shared" si="0"/>
        <v>1922467.1941919264</v>
      </c>
      <c r="H11" s="14">
        <f t="shared" si="1"/>
        <v>0</v>
      </c>
      <c r="I11" s="18"/>
      <c r="J11" s="18"/>
      <c r="K11" s="18"/>
      <c r="L11" s="18"/>
      <c r="M11" s="18"/>
    </row>
    <row r="12" spans="1:13" ht="15.95" customHeight="1" x14ac:dyDescent="0.25">
      <c r="A12" s="18"/>
      <c r="B12" s="13">
        <f t="shared" si="3"/>
        <v>10</v>
      </c>
      <c r="C12" s="13">
        <f t="shared" si="4"/>
        <v>18</v>
      </c>
      <c r="D12" s="14">
        <f t="shared" si="2"/>
        <v>1922467.1941919264</v>
      </c>
      <c r="E12" s="14">
        <f>IF(C12="","",E11*(1+'Sukanya Yojana Calculator'!$G$8))</f>
        <v>150000</v>
      </c>
      <c r="F12" s="15">
        <f>'Sukanya Yojana Calculator'!$G$7</f>
        <v>7.0000000000000007E-2</v>
      </c>
      <c r="G12" s="14">
        <f t="shared" si="0"/>
        <v>2217539.8977853614</v>
      </c>
      <c r="H12" s="14">
        <f t="shared" si="1"/>
        <v>961233.5970959632</v>
      </c>
      <c r="I12" s="18"/>
      <c r="J12" s="18"/>
      <c r="K12" s="18"/>
      <c r="L12" s="18"/>
      <c r="M12" s="18"/>
    </row>
    <row r="13" spans="1:13" ht="15.95" customHeight="1" x14ac:dyDescent="0.25">
      <c r="A13" s="18"/>
      <c r="B13" s="13">
        <f t="shared" si="3"/>
        <v>11</v>
      </c>
      <c r="C13" s="13">
        <f t="shared" si="4"/>
        <v>19</v>
      </c>
      <c r="D13" s="14">
        <f t="shared" si="2"/>
        <v>2217539.8977853614</v>
      </c>
      <c r="E13" s="14">
        <f>IF(C13="","",E12*(1+'Sukanya Yojana Calculator'!$G$8))</f>
        <v>150000</v>
      </c>
      <c r="F13" s="15">
        <f>'Sukanya Yojana Calculator'!$G$7</f>
        <v>7.0000000000000007E-2</v>
      </c>
      <c r="G13" s="14">
        <f t="shared" si="0"/>
        <v>2533267.6906303368</v>
      </c>
      <c r="H13" s="14">
        <f t="shared" si="1"/>
        <v>1108769.9488926807</v>
      </c>
      <c r="I13" s="18"/>
      <c r="J13" s="18"/>
      <c r="K13" s="18"/>
      <c r="L13" s="18"/>
      <c r="M13" s="18"/>
    </row>
    <row r="14" spans="1:13" ht="15.95" customHeight="1" x14ac:dyDescent="0.25">
      <c r="A14" s="18"/>
      <c r="B14" s="13">
        <f t="shared" si="3"/>
        <v>12</v>
      </c>
      <c r="C14" s="13">
        <f t="shared" si="4"/>
        <v>20</v>
      </c>
      <c r="D14" s="14">
        <f t="shared" si="2"/>
        <v>2533267.6906303368</v>
      </c>
      <c r="E14" s="14">
        <f>IF(C14="","",E13*(1+'Sukanya Yojana Calculator'!$G$8))</f>
        <v>150000</v>
      </c>
      <c r="F14" s="15">
        <f>'Sukanya Yojana Calculator'!$G$7</f>
        <v>7.0000000000000007E-2</v>
      </c>
      <c r="G14" s="14">
        <f t="shared" si="0"/>
        <v>2871096.4289744603</v>
      </c>
      <c r="H14" s="14">
        <f t="shared" si="1"/>
        <v>1266633.8453151684</v>
      </c>
      <c r="I14" s="18"/>
      <c r="J14" s="18"/>
      <c r="K14" s="18"/>
      <c r="L14" s="18"/>
      <c r="M14" s="18"/>
    </row>
    <row r="15" spans="1:13" ht="15.95" customHeight="1" x14ac:dyDescent="0.25">
      <c r="A15" s="18"/>
      <c r="B15" s="13">
        <f t="shared" si="3"/>
        <v>13</v>
      </c>
      <c r="C15" s="13">
        <f t="shared" si="4"/>
        <v>21</v>
      </c>
      <c r="D15" s="14">
        <f t="shared" si="2"/>
        <v>2871096.4289744603</v>
      </c>
      <c r="E15" s="14">
        <f>IF(C15="","",E14*(1+'Sukanya Yojana Calculator'!$G$8))</f>
        <v>150000</v>
      </c>
      <c r="F15" s="15">
        <f>'Sukanya Yojana Calculator'!$G$7</f>
        <v>7.0000000000000007E-2</v>
      </c>
      <c r="G15" s="14">
        <f t="shared" si="0"/>
        <v>3232573.1790026729</v>
      </c>
      <c r="H15" s="14">
        <f t="shared" si="1"/>
        <v>1435548.2144872302</v>
      </c>
      <c r="I15" s="18"/>
      <c r="J15" s="18"/>
      <c r="K15" s="18"/>
      <c r="L15" s="18"/>
      <c r="M15" s="18"/>
    </row>
    <row r="16" spans="1:13" ht="15.95" customHeight="1" x14ac:dyDescent="0.25">
      <c r="A16" s="18"/>
      <c r="B16" s="13">
        <f t="shared" si="3"/>
        <v>14</v>
      </c>
      <c r="C16" s="13">
        <f t="shared" si="4"/>
        <v>22</v>
      </c>
      <c r="D16" s="14">
        <f t="shared" si="2"/>
        <v>3232573.1790026729</v>
      </c>
      <c r="E16" s="14">
        <f>IF(C16="","",E15*(1+'Sukanya Yojana Calculator'!$G$8))</f>
        <v>150000</v>
      </c>
      <c r="F16" s="15">
        <f>'Sukanya Yojana Calculator'!$G$7</f>
        <v>7.0000000000000007E-2</v>
      </c>
      <c r="G16" s="14">
        <f t="shared" si="0"/>
        <v>3619353.3015328604</v>
      </c>
      <c r="H16" s="14">
        <f t="shared" ref="H16:H23" si="5">IF(C16&gt;=18,0.5*G15,0)</f>
        <v>1616286.5895013364</v>
      </c>
      <c r="I16" s="18"/>
      <c r="J16" s="18"/>
      <c r="K16" s="18"/>
      <c r="L16" s="18"/>
      <c r="M16" s="18"/>
    </row>
    <row r="17" spans="1:13" ht="15.95" customHeight="1" x14ac:dyDescent="0.25">
      <c r="A17" s="18"/>
      <c r="B17" s="13">
        <f t="shared" si="3"/>
        <v>15</v>
      </c>
      <c r="C17" s="13">
        <f t="shared" si="4"/>
        <v>23</v>
      </c>
      <c r="D17" s="14">
        <f t="shared" si="2"/>
        <v>3619353.3015328604</v>
      </c>
      <c r="E17" s="14">
        <f>IF(C17="","",E16*(1+'Sukanya Yojana Calculator'!$G$8))</f>
        <v>150000</v>
      </c>
      <c r="F17" s="15">
        <f>'Sukanya Yojana Calculator'!$G$7</f>
        <v>7.0000000000000007E-2</v>
      </c>
      <c r="G17" s="14">
        <f t="shared" si="0"/>
        <v>4033208.032640161</v>
      </c>
      <c r="H17" s="14">
        <f t="shared" si="5"/>
        <v>1809676.6507664302</v>
      </c>
      <c r="I17" s="18"/>
      <c r="J17" s="18"/>
      <c r="K17" s="18"/>
      <c r="L17" s="18"/>
      <c r="M17" s="18"/>
    </row>
    <row r="18" spans="1:13" ht="15.95" customHeight="1" x14ac:dyDescent="0.25">
      <c r="A18" s="18"/>
      <c r="B18" s="13">
        <f t="shared" si="3"/>
        <v>16</v>
      </c>
      <c r="C18" s="13">
        <f t="shared" si="4"/>
        <v>24</v>
      </c>
      <c r="D18" s="14">
        <f t="shared" si="2"/>
        <v>4033208.032640161</v>
      </c>
      <c r="E18" s="14">
        <v>0</v>
      </c>
      <c r="F18" s="15">
        <f>'Sukanya Yojana Calculator'!$G$7</f>
        <v>7.0000000000000007E-2</v>
      </c>
      <c r="G18" s="14">
        <f t="shared" si="0"/>
        <v>4315532.5949249724</v>
      </c>
      <c r="H18" s="14">
        <f t="shared" si="5"/>
        <v>2016604.0163200805</v>
      </c>
      <c r="I18" s="18"/>
      <c r="J18" s="18"/>
      <c r="K18" s="18"/>
      <c r="L18" s="18"/>
      <c r="M18" s="18"/>
    </row>
    <row r="19" spans="1:13" ht="15.95" customHeight="1" x14ac:dyDescent="0.25">
      <c r="A19" s="18"/>
      <c r="B19" s="13">
        <f t="shared" si="3"/>
        <v>17</v>
      </c>
      <c r="C19" s="13">
        <f t="shared" si="4"/>
        <v>25</v>
      </c>
      <c r="D19" s="14">
        <f t="shared" si="2"/>
        <v>4315532.5949249724</v>
      </c>
      <c r="E19" s="14">
        <v>0</v>
      </c>
      <c r="F19" s="15">
        <f>'Sukanya Yojana Calculator'!$G$7</f>
        <v>7.0000000000000007E-2</v>
      </c>
      <c r="G19" s="14">
        <f t="shared" si="0"/>
        <v>4617619.8765697209</v>
      </c>
      <c r="H19" s="14">
        <f t="shared" si="5"/>
        <v>2157766.2974624862</v>
      </c>
      <c r="I19" s="18"/>
      <c r="J19" s="18"/>
      <c r="K19" s="18"/>
      <c r="L19" s="18"/>
      <c r="M19" s="18"/>
    </row>
    <row r="20" spans="1:13" ht="15.95" customHeight="1" x14ac:dyDescent="0.25">
      <c r="A20" s="18"/>
      <c r="B20" s="13">
        <f t="shared" si="3"/>
        <v>18</v>
      </c>
      <c r="C20" s="13">
        <f t="shared" si="4"/>
        <v>26</v>
      </c>
      <c r="D20" s="14">
        <f t="shared" si="2"/>
        <v>4617619.8765697209</v>
      </c>
      <c r="E20" s="14">
        <v>0</v>
      </c>
      <c r="F20" s="15">
        <f>'Sukanya Yojana Calculator'!$G$7</f>
        <v>7.0000000000000007E-2</v>
      </c>
      <c r="G20" s="14">
        <f t="shared" si="0"/>
        <v>4940853.2679296015</v>
      </c>
      <c r="H20" s="14">
        <f t="shared" si="5"/>
        <v>2308809.9382848605</v>
      </c>
      <c r="I20" s="18"/>
      <c r="J20" s="18"/>
      <c r="K20" s="18"/>
      <c r="L20" s="18"/>
      <c r="M20" s="18"/>
    </row>
    <row r="21" spans="1:13" ht="15.95" customHeight="1" x14ac:dyDescent="0.25">
      <c r="A21" s="18"/>
      <c r="B21" s="13">
        <f t="shared" si="3"/>
        <v>19</v>
      </c>
      <c r="C21" s="13">
        <f t="shared" si="4"/>
        <v>27</v>
      </c>
      <c r="D21" s="14">
        <f t="shared" si="2"/>
        <v>4940853.2679296015</v>
      </c>
      <c r="E21" s="14">
        <v>0</v>
      </c>
      <c r="F21" s="15">
        <f>'Sukanya Yojana Calculator'!$G$7</f>
        <v>7.0000000000000007E-2</v>
      </c>
      <c r="G21" s="14">
        <f t="shared" si="0"/>
        <v>5286712.9966846742</v>
      </c>
      <c r="H21" s="14">
        <f t="shared" si="5"/>
        <v>2470426.6339648007</v>
      </c>
      <c r="I21" s="18"/>
      <c r="J21" s="18"/>
      <c r="K21" s="18"/>
      <c r="L21" s="18"/>
      <c r="M21" s="18"/>
    </row>
    <row r="22" spans="1:13" ht="15.95" customHeight="1" x14ac:dyDescent="0.25">
      <c r="A22" s="18"/>
      <c r="B22" s="13">
        <f t="shared" si="3"/>
        <v>20</v>
      </c>
      <c r="C22" s="13">
        <f t="shared" si="4"/>
        <v>28</v>
      </c>
      <c r="D22" s="14">
        <f t="shared" si="2"/>
        <v>5286712.9966846742</v>
      </c>
      <c r="E22" s="14">
        <v>0</v>
      </c>
      <c r="F22" s="15">
        <f>'Sukanya Yojana Calculator'!$G$7</f>
        <v>7.0000000000000007E-2</v>
      </c>
      <c r="G22" s="14">
        <f t="shared" si="0"/>
        <v>5656782.9064526018</v>
      </c>
      <c r="H22" s="14">
        <f t="shared" si="5"/>
        <v>2643356.4983423371</v>
      </c>
      <c r="I22" s="18"/>
      <c r="J22" s="18"/>
      <c r="K22" s="18"/>
      <c r="L22" s="18"/>
      <c r="M22" s="18"/>
    </row>
    <row r="23" spans="1:13" ht="15.95" customHeight="1" x14ac:dyDescent="0.25">
      <c r="A23" s="18"/>
      <c r="B23" s="13">
        <f t="shared" si="3"/>
        <v>21</v>
      </c>
      <c r="C23" s="13">
        <f t="shared" si="4"/>
        <v>29</v>
      </c>
      <c r="D23" s="14">
        <f t="shared" si="2"/>
        <v>5656782.9064526018</v>
      </c>
      <c r="E23" s="14">
        <v>0</v>
      </c>
      <c r="F23" s="15">
        <f>'Sukanya Yojana Calculator'!$G$7</f>
        <v>7.0000000000000007E-2</v>
      </c>
      <c r="G23" s="14">
        <f t="shared" si="0"/>
        <v>6052757.7099042842</v>
      </c>
      <c r="H23" s="14">
        <f t="shared" si="5"/>
        <v>2828391.4532263009</v>
      </c>
      <c r="I23" s="18"/>
      <c r="J23" s="18"/>
      <c r="K23" s="18"/>
      <c r="L23" s="18"/>
      <c r="M23" s="18"/>
    </row>
    <row r="24" spans="1:13" x14ac:dyDescent="0.25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</row>
    <row r="25" spans="1:13" x14ac:dyDescent="0.25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</row>
    <row r="26" spans="1:13" x14ac:dyDescent="0.25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</row>
    <row r="27" spans="1:13" x14ac:dyDescent="0.25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</row>
    <row r="28" spans="1:13" x14ac:dyDescent="0.25"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</row>
  </sheetData>
  <pageMargins left="0.75" right="0.75" top="1" bottom="1" header="0.5" footer="0.5"/>
  <pageSetup paperSize="9" orientation="portrait" horizontalDpi="4294967292" verticalDpi="4294967292"/>
  <ignoredErrors>
    <ignoredError sqref="E4:E23" emptyCellReference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Sukanya Yojana Calculator</vt:lpstr>
      <vt:lpstr>Calc</vt:lpstr>
    </vt:vector>
  </TitlesOfParts>
  <Company>Stable Investor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Dev Ashish</dc:creator>
  <cp:lastModifiedBy>WINDOWS</cp:lastModifiedBy>
  <dcterms:created xsi:type="dcterms:W3CDTF">2019-10-17T14:01:39Z</dcterms:created>
  <dcterms:modified xsi:type="dcterms:W3CDTF">2020-05-27T04:23:26Z</dcterms:modified>
</cp:coreProperties>
</file>